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24675" windowHeight="11550"/>
  </bookViews>
  <sheets>
    <sheet name="begroting  resultaat 2024" sheetId="2" r:id="rId1"/>
    <sheet name="financ overzicht (2)" sheetId="1" r:id="rId2"/>
  </sheets>
  <calcPr calcId="125725"/>
</workbook>
</file>

<file path=xl/calcChain.xml><?xml version="1.0" encoding="utf-8"?>
<calcChain xmlns="http://schemas.openxmlformats.org/spreadsheetml/2006/main">
  <c r="E87" i="2"/>
  <c r="J85"/>
  <c r="E66"/>
  <c r="E61"/>
  <c r="E53"/>
  <c r="E44"/>
  <c r="E37"/>
  <c r="E32"/>
  <c r="E89" s="1"/>
  <c r="E26"/>
  <c r="J17"/>
  <c r="E17"/>
  <c r="E91" s="1"/>
  <c r="J7" i="1"/>
  <c r="J13"/>
  <c r="D23"/>
  <c r="G23"/>
  <c r="J23"/>
  <c r="D32"/>
  <c r="D35" s="1"/>
</calcChain>
</file>

<file path=xl/sharedStrings.xml><?xml version="1.0" encoding="utf-8"?>
<sst xmlns="http://schemas.openxmlformats.org/spreadsheetml/2006/main" count="128" uniqueCount="112">
  <si>
    <t xml:space="preserve">totaal  positief bedrag </t>
  </si>
  <si>
    <t>totaal spaar</t>
  </si>
  <si>
    <t>totaal bank</t>
  </si>
  <si>
    <t>totaal kas</t>
  </si>
  <si>
    <t>spaarrekening</t>
  </si>
  <si>
    <t>totaal</t>
  </si>
  <si>
    <t>bankrekening</t>
  </si>
  <si>
    <t>in kas</t>
  </si>
  <si>
    <t>contant</t>
  </si>
  <si>
    <t>uitgaven</t>
  </si>
  <si>
    <t>inkomsten</t>
  </si>
  <si>
    <t>financieel overzicht 2024</t>
  </si>
  <si>
    <t>St Zorgvakanties Hellendoorn Nijverdal  2024 Begroting  + Resultaat</t>
  </si>
  <si>
    <t xml:space="preserve">Programma en bijbehorende kosten </t>
  </si>
  <si>
    <t xml:space="preserve">Thema van de week: </t>
  </si>
  <si>
    <t>2024: Vakantieweek 29 juni t/m 6 juli 2024</t>
  </si>
  <si>
    <t>RESULTAAT</t>
  </si>
  <si>
    <t>Inkomsten</t>
  </si>
  <si>
    <t>Aantal</t>
  </si>
  <si>
    <t>Bedrag</t>
  </si>
  <si>
    <t>Begroot '24</t>
  </si>
  <si>
    <t xml:space="preserve">Bijdrage gasten                                     </t>
  </si>
  <si>
    <t>43 gasten x 900</t>
  </si>
  <si>
    <t>Opbrengst acties (overige bijdragen)</t>
  </si>
  <si>
    <t>opbrengst  acties/ sponsoren</t>
  </si>
  <si>
    <t>Subsidies RCOAK/Fonds Sluyterman van Loo</t>
  </si>
  <si>
    <t>toezegging fondsen. Nog niet ontvangen</t>
  </si>
  <si>
    <t>Opbr.Bar + bijdr.vrijw.35x 75,--</t>
  </si>
  <si>
    <t xml:space="preserve"> </t>
  </si>
  <si>
    <t>opbrengst bar + bijdrage vrijwilligers</t>
  </si>
  <si>
    <t>Uitgaven</t>
  </si>
  <si>
    <t>zaterdag  29 juni</t>
  </si>
  <si>
    <t>Aankomst</t>
  </si>
  <si>
    <t>Huisaankleding + bloemen</t>
  </si>
  <si>
    <t>xx</t>
  </si>
  <si>
    <t>kosten activiteit</t>
  </si>
  <si>
    <t>Ontvangst gasten/huur kleding</t>
  </si>
  <si>
    <t>Avondprogramma</t>
  </si>
  <si>
    <t>optreden avondprogramma</t>
  </si>
  <si>
    <t>foto</t>
  </si>
  <si>
    <t>foto,s</t>
  </si>
  <si>
    <t>zondag 30 juni</t>
  </si>
  <si>
    <t>Bezinningsdienst</t>
  </si>
  <si>
    <t>onk dominee</t>
  </si>
  <si>
    <t>Wandeling en quiz</t>
  </si>
  <si>
    <t>onkosten activiteit</t>
  </si>
  <si>
    <t>maandag 1juli</t>
  </si>
  <si>
    <t>spreker</t>
  </si>
  <si>
    <t xml:space="preserve">spelletjes / prijzen </t>
  </si>
  <si>
    <t xml:space="preserve">Avondprogramma </t>
  </si>
  <si>
    <t>onkosten activiteiten</t>
  </si>
  <si>
    <t>dinsdag  2 juli</t>
  </si>
  <si>
    <t>dagje scheveningen koffie</t>
  </si>
  <si>
    <t>koffie</t>
  </si>
  <si>
    <t>koffie met bossche bol   Den Bosch</t>
  </si>
  <si>
    <t>lunch</t>
  </si>
  <si>
    <t xml:space="preserve">lunch </t>
  </si>
  <si>
    <t>wandeling</t>
  </si>
  <si>
    <t>ludieke wandeling</t>
  </si>
  <si>
    <t>bussen   2</t>
  </si>
  <si>
    <t>busvervoer</t>
  </si>
  <si>
    <t>woensdag 3uli</t>
  </si>
  <si>
    <t>vrij</t>
  </si>
  <si>
    <t>winkelen</t>
  </si>
  <si>
    <t>optreden avond</t>
  </si>
  <si>
    <t>donderdag 4 juli</t>
  </si>
  <si>
    <t>Mannen Museum+vervoer</t>
  </si>
  <si>
    <t>mannendag</t>
  </si>
  <si>
    <t>Mannen Koffie (+ Lunch)</t>
  </si>
  <si>
    <t>Verwendag dames + brunch</t>
  </si>
  <si>
    <t>verwendag , declaratie benzinekosten</t>
  </si>
  <si>
    <t>Modeshow dames</t>
  </si>
  <si>
    <t>bonte avond, onkosten</t>
  </si>
  <si>
    <t>vrijdag 5 juli</t>
  </si>
  <si>
    <t>koffie + op park</t>
  </si>
  <si>
    <t xml:space="preserve">koffie met gebak  </t>
  </si>
  <si>
    <t xml:space="preserve">optreden </t>
  </si>
  <si>
    <t>troubadour</t>
  </si>
  <si>
    <t>zaterdag 6 juli</t>
  </si>
  <si>
    <t>Vertrek</t>
  </si>
  <si>
    <t>Algemeen</t>
  </si>
  <si>
    <t xml:space="preserve">Onvermogende deelnemer 1x € 900 </t>
  </si>
  <si>
    <t>Huur aanhanger/golfkar</t>
  </si>
  <si>
    <t xml:space="preserve">huur golfkar brandstof onk </t>
  </si>
  <si>
    <t>Bus van en naar Nijverdal</t>
  </si>
  <si>
    <t>vervoer Nijverdal Doorn vv</t>
  </si>
  <si>
    <t xml:space="preserve">Huur rolstoelen </t>
  </si>
  <si>
    <t>rolstoelhuur</t>
  </si>
  <si>
    <t>Bus Roosevelthuis</t>
  </si>
  <si>
    <t>bus Roosevelthuis</t>
  </si>
  <si>
    <t>Instructie vrijwilligers</t>
  </si>
  <si>
    <t>instructie vrijwilligers</t>
  </si>
  <si>
    <t>Lectuur/Kantoorbenodigheden, vakantieboek</t>
  </si>
  <si>
    <t>kantoorbenodigdheden, printpapier, vakantieboek</t>
  </si>
  <si>
    <t>Representatie pennen</t>
  </si>
  <si>
    <t>pennen met logo</t>
  </si>
  <si>
    <t>Onvoorzien</t>
  </si>
  <si>
    <t>Bar ( incl hapjes)</t>
  </si>
  <si>
    <t>bar uitgaven</t>
  </si>
  <si>
    <t>Huur Roosevelthuis</t>
  </si>
  <si>
    <t>huur Rosseveltpaviljoen</t>
  </si>
  <si>
    <t>xx  activiteiten</t>
  </si>
  <si>
    <t>xx activiteiten  zie per dag xx</t>
  </si>
  <si>
    <t xml:space="preserve">onk bank, websitevrijw, admin </t>
  </si>
  <si>
    <t>totale uitgaven</t>
  </si>
  <si>
    <t>Totale uitgaven</t>
  </si>
  <si>
    <t>Begroot tekort (te financieren vanuit reserves)</t>
  </si>
  <si>
    <t xml:space="preserve">positief </t>
  </si>
  <si>
    <t>en acties</t>
  </si>
  <si>
    <t>Noot: deze keer veel vrijwilligers met zorgachtergrond</t>
  </si>
  <si>
    <t xml:space="preserve">Vandaar 7 vrijwilligers minder mee. </t>
  </si>
  <si>
    <t>Dit scheelt enorm in de kosten. Ruim  4000,-</t>
  </si>
</sst>
</file>

<file path=xl/styles.xml><?xml version="1.0" encoding="utf-8"?>
<styleSheet xmlns="http://schemas.openxmlformats.org/spreadsheetml/2006/main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 val="double"/>
      <sz val="12"/>
      <name val="Arial"/>
      <family val="2"/>
    </font>
    <font>
      <sz val="11"/>
      <name val="Century"/>
      <family val="1"/>
    </font>
    <font>
      <b/>
      <sz val="11"/>
      <color theme="1"/>
      <name val="Arial"/>
      <family val="2"/>
    </font>
    <font>
      <b/>
      <u val="double"/>
      <sz val="14"/>
      <color rgb="FFFF0000"/>
      <name val="Arial"/>
      <family val="2"/>
    </font>
    <font>
      <b/>
      <u val="double"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Century"/>
      <family val="1"/>
    </font>
    <font>
      <u/>
      <sz val="12"/>
      <color theme="1"/>
      <name val="Arial"/>
      <family val="2"/>
    </font>
    <font>
      <b/>
      <sz val="11"/>
      <color rgb="FF00B050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44" fontId="0" fillId="0" borderId="0" xfId="0" applyNumberFormat="1"/>
    <xf numFmtId="164" fontId="0" fillId="0" borderId="0" xfId="0" applyNumberFormat="1"/>
    <xf numFmtId="4" fontId="0" fillId="0" borderId="0" xfId="0" applyNumberFormat="1"/>
    <xf numFmtId="44" fontId="3" fillId="0" borderId="0" xfId="1" applyNumberFormat="1"/>
    <xf numFmtId="0" fontId="4" fillId="0" borderId="0" xfId="0" applyFont="1"/>
    <xf numFmtId="2" fontId="3" fillId="0" borderId="0" xfId="1" applyNumberFormat="1"/>
    <xf numFmtId="0" fontId="3" fillId="0" borderId="0" xfId="1" applyNumberFormat="1"/>
    <xf numFmtId="165" fontId="3" fillId="0" borderId="0" xfId="1" applyNumberFormat="1"/>
    <xf numFmtId="0" fontId="5" fillId="0" borderId="0" xfId="0" applyFont="1"/>
    <xf numFmtId="2" fontId="6" fillId="0" borderId="0" xfId="1" applyNumberFormat="1" applyFont="1"/>
    <xf numFmtId="2" fontId="7" fillId="0" borderId="0" xfId="1" applyNumberFormat="1" applyFont="1"/>
    <xf numFmtId="0" fontId="7" fillId="0" borderId="0" xfId="1" applyNumberFormat="1" applyFont="1"/>
    <xf numFmtId="2" fontId="8" fillId="0" borderId="0" xfId="1" applyNumberFormat="1" applyFont="1" applyBorder="1"/>
    <xf numFmtId="2" fontId="9" fillId="0" borderId="0" xfId="1" applyNumberFormat="1" applyFont="1" applyBorder="1"/>
    <xf numFmtId="0" fontId="9" fillId="0" borderId="0" xfId="1" applyNumberFormat="1" applyFont="1" applyBorder="1"/>
    <xf numFmtId="165" fontId="9" fillId="0" borderId="0" xfId="1" applyNumberFormat="1" applyFont="1" applyBorder="1"/>
    <xf numFmtId="2" fontId="10" fillId="0" borderId="0" xfId="1" applyNumberFormat="1" applyFont="1" applyBorder="1"/>
    <xf numFmtId="0" fontId="11" fillId="0" borderId="0" xfId="1" applyNumberFormat="1" applyFont="1"/>
    <xf numFmtId="165" fontId="11" fillId="0" borderId="0" xfId="1" applyNumberFormat="1" applyFont="1"/>
    <xf numFmtId="0" fontId="2" fillId="0" borderId="0" xfId="0" applyFont="1"/>
    <xf numFmtId="164" fontId="12" fillId="0" borderId="0" xfId="0" applyNumberFormat="1" applyFont="1"/>
    <xf numFmtId="2" fontId="11" fillId="0" borderId="0" xfId="1" applyNumberFormat="1" applyFont="1"/>
    <xf numFmtId="165" fontId="13" fillId="0" borderId="0" xfId="1" applyNumberFormat="1" applyFont="1" applyBorder="1"/>
    <xf numFmtId="164" fontId="5" fillId="0" borderId="0" xfId="0" applyNumberFormat="1" applyFont="1"/>
    <xf numFmtId="165" fontId="14" fillId="0" borderId="0" xfId="1" applyNumberFormat="1" applyFont="1" applyBorder="1"/>
    <xf numFmtId="164" fontId="15" fillId="0" borderId="0" xfId="0" applyNumberFormat="1" applyFont="1"/>
    <xf numFmtId="164" fontId="16" fillId="0" borderId="0" xfId="0" applyNumberFormat="1" applyFont="1"/>
    <xf numFmtId="2" fontId="17" fillId="0" borderId="0" xfId="1" quotePrefix="1" applyNumberFormat="1" applyFont="1" applyBorder="1" applyAlignment="1">
      <alignment horizontal="left"/>
    </xf>
    <xf numFmtId="2" fontId="18" fillId="0" borderId="0" xfId="1" applyNumberFormat="1" applyFont="1"/>
    <xf numFmtId="165" fontId="17" fillId="0" borderId="0" xfId="1" applyNumberFormat="1" applyFont="1" applyBorder="1"/>
    <xf numFmtId="2" fontId="17" fillId="0" borderId="0" xfId="1" applyNumberFormat="1" applyFont="1" applyBorder="1"/>
    <xf numFmtId="0" fontId="17" fillId="0" borderId="0" xfId="1" applyNumberFormat="1" applyFont="1" applyBorder="1"/>
    <xf numFmtId="0" fontId="1" fillId="0" borderId="0" xfId="0" applyFont="1"/>
    <xf numFmtId="165" fontId="17" fillId="0" borderId="1" xfId="1" applyNumberFormat="1" applyFont="1" applyBorder="1"/>
    <xf numFmtId="164" fontId="19" fillId="0" borderId="0" xfId="0" applyNumberFormat="1" applyFont="1"/>
    <xf numFmtId="165" fontId="9" fillId="0" borderId="2" xfId="1" applyNumberFormat="1" applyFont="1" applyBorder="1"/>
    <xf numFmtId="165" fontId="20" fillId="0" borderId="0" xfId="1" applyNumberFormat="1" applyFont="1" applyBorder="1"/>
    <xf numFmtId="165" fontId="9" fillId="0" borderId="0" xfId="1" applyNumberFormat="1" applyFont="1" applyBorder="1" applyAlignment="1">
      <alignment horizontal="center"/>
    </xf>
    <xf numFmtId="2" fontId="9" fillId="0" borderId="0" xfId="1" quotePrefix="1" applyNumberFormat="1" applyFont="1" applyBorder="1" applyAlignment="1">
      <alignment horizontal="left"/>
    </xf>
    <xf numFmtId="165" fontId="21" fillId="0" borderId="0" xfId="1" applyNumberFormat="1" applyFont="1" applyBorder="1"/>
    <xf numFmtId="2" fontId="17" fillId="0" borderId="0" xfId="1" applyNumberFormat="1" applyFont="1" applyBorder="1" applyAlignment="1">
      <alignment horizontal="left"/>
    </xf>
    <xf numFmtId="2" fontId="9" fillId="0" borderId="0" xfId="1" applyNumberFormat="1" applyFont="1" applyBorder="1" applyAlignment="1">
      <alignment horizontal="left"/>
    </xf>
    <xf numFmtId="165" fontId="17" fillId="0" borderId="0" xfId="1" applyNumberFormat="1" applyFont="1" applyFill="1" applyBorder="1"/>
    <xf numFmtId="2" fontId="17" fillId="0" borderId="0" xfId="1" applyNumberFormat="1" applyFont="1" applyFill="1" applyBorder="1"/>
    <xf numFmtId="165" fontId="17" fillId="0" borderId="0" xfId="1" applyNumberFormat="1" applyFont="1" applyFill="1" applyBorder="1" applyAlignment="1">
      <alignment horizontal="right"/>
    </xf>
    <xf numFmtId="165" fontId="17" fillId="0" borderId="1" xfId="1" applyNumberFormat="1" applyFont="1" applyFill="1" applyBorder="1"/>
    <xf numFmtId="165" fontId="9" fillId="0" borderId="0" xfId="1" applyNumberFormat="1" applyFont="1" applyFill="1" applyBorder="1"/>
    <xf numFmtId="165" fontId="17" fillId="0" borderId="0" xfId="1" applyNumberFormat="1" applyFont="1" applyBorder="1" applyAlignment="1">
      <alignment horizontal="right"/>
    </xf>
    <xf numFmtId="4" fontId="5" fillId="0" borderId="0" xfId="0" applyNumberFormat="1" applyFont="1"/>
    <xf numFmtId="0" fontId="12" fillId="0" borderId="0" xfId="0" applyFont="1"/>
    <xf numFmtId="165" fontId="9" fillId="0" borderId="3" xfId="1" applyNumberFormat="1" applyFont="1" applyBorder="1"/>
    <xf numFmtId="165" fontId="22" fillId="0" borderId="4" xfId="1" applyNumberFormat="1" applyFont="1" applyBorder="1"/>
    <xf numFmtId="164" fontId="23" fillId="0" borderId="0" xfId="0" applyNumberFormat="1" applyFont="1"/>
    <xf numFmtId="2" fontId="3" fillId="0" borderId="0" xfId="1" applyNumberFormat="1" applyFont="1" applyBorder="1"/>
    <xf numFmtId="0" fontId="3" fillId="0" borderId="0" xfId="1" applyNumberFormat="1" applyFont="1" applyBorder="1"/>
    <xf numFmtId="165" fontId="3" fillId="0" borderId="0" xfId="1" applyNumberFormat="1" applyFont="1" applyBorder="1"/>
    <xf numFmtId="2" fontId="11" fillId="0" borderId="0" xfId="1" applyNumberFormat="1" applyFont="1" applyBorder="1"/>
    <xf numFmtId="0" fontId="11" fillId="0" borderId="0" xfId="1" applyNumberFormat="1" applyFont="1" applyBorder="1"/>
    <xf numFmtId="165" fontId="11" fillId="0" borderId="0" xfId="1" applyNumberFormat="1" applyFont="1" applyBorder="1"/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tabSelected="1" view="pageLayout" topLeftCell="A70" zoomScaleNormal="100" workbookViewId="0">
      <selection activeCell="M86" sqref="M86"/>
    </sheetView>
  </sheetViews>
  <sheetFormatPr defaultRowHeight="15"/>
  <cols>
    <col min="1" max="1" width="25" customWidth="1"/>
    <col min="2" max="2" width="15" customWidth="1"/>
    <col min="3" max="3" width="12.28515625" customWidth="1"/>
    <col min="4" max="4" width="9.140625" customWidth="1"/>
    <col min="5" max="5" width="12.28515625" customWidth="1"/>
    <col min="6" max="6" width="13.28515625" customWidth="1"/>
    <col min="7" max="9" width="9.140625" hidden="1" customWidth="1"/>
    <col min="10" max="10" width="24.28515625" style="2" customWidth="1"/>
    <col min="11" max="11" width="0.140625" customWidth="1"/>
    <col min="12" max="12" width="11.85546875" customWidth="1"/>
    <col min="13" max="13" width="53.140625" customWidth="1"/>
    <col min="14" max="14" width="42.5703125" customWidth="1"/>
  </cols>
  <sheetData>
    <row r="1" spans="1:14" ht="20.25">
      <c r="A1" s="5" t="s">
        <v>12</v>
      </c>
      <c r="B1" s="6"/>
      <c r="C1" s="7"/>
      <c r="D1" s="8"/>
      <c r="E1" s="8"/>
      <c r="M1" s="9"/>
    </row>
    <row r="2" spans="1:14" ht="20.25">
      <c r="A2" s="10"/>
      <c r="B2" s="11"/>
      <c r="C2" s="12"/>
      <c r="D2" s="8"/>
      <c r="E2" s="8"/>
      <c r="M2" s="9"/>
    </row>
    <row r="3" spans="1:14" ht="20.25">
      <c r="A3" s="10"/>
      <c r="B3" s="11"/>
      <c r="C3" s="12"/>
      <c r="D3" s="8"/>
      <c r="E3" s="8"/>
      <c r="M3" s="9"/>
    </row>
    <row r="4" spans="1:14">
      <c r="A4" s="6"/>
      <c r="B4" s="6"/>
      <c r="C4" s="7"/>
      <c r="D4" s="8"/>
      <c r="E4" s="8"/>
      <c r="M4" s="9"/>
    </row>
    <row r="5" spans="1:14" ht="18">
      <c r="A5" s="13" t="s">
        <v>13</v>
      </c>
      <c r="B5" s="14"/>
      <c r="C5" s="15"/>
      <c r="D5" s="16"/>
      <c r="E5" s="16"/>
      <c r="M5" s="9"/>
    </row>
    <row r="6" spans="1:14">
      <c r="A6" s="14"/>
      <c r="B6" s="14"/>
      <c r="C6" s="15"/>
      <c r="D6" s="16"/>
      <c r="E6" s="16"/>
    </row>
    <row r="7" spans="1:14" ht="15.75">
      <c r="A7" s="14" t="s">
        <v>14</v>
      </c>
      <c r="B7" s="17" t="s">
        <v>15</v>
      </c>
      <c r="C7" s="18"/>
      <c r="D7" s="19"/>
      <c r="E7" s="16"/>
      <c r="I7" s="20"/>
      <c r="J7" s="21" t="s">
        <v>16</v>
      </c>
      <c r="M7" s="9"/>
      <c r="N7" s="2"/>
    </row>
    <row r="8" spans="1:14" ht="18">
      <c r="A8" s="22"/>
      <c r="B8" s="14"/>
      <c r="C8" s="15"/>
      <c r="D8" s="23"/>
      <c r="E8" s="16"/>
      <c r="M8" s="9"/>
      <c r="N8" s="21"/>
    </row>
    <row r="9" spans="1:14" ht="18">
      <c r="A9" s="14" t="s">
        <v>17</v>
      </c>
      <c r="B9" s="14"/>
      <c r="C9" s="15"/>
      <c r="D9" s="23"/>
      <c r="E9" s="16"/>
      <c r="J9" s="24"/>
      <c r="K9" s="9"/>
      <c r="M9" s="9"/>
      <c r="N9" s="2"/>
    </row>
    <row r="10" spans="1:14" ht="15.75">
      <c r="A10" s="22"/>
      <c r="B10" s="22"/>
      <c r="C10" s="15" t="s">
        <v>18</v>
      </c>
      <c r="D10" s="16" t="s">
        <v>19</v>
      </c>
      <c r="E10" s="25" t="s">
        <v>20</v>
      </c>
      <c r="J10" s="26" t="s">
        <v>10</v>
      </c>
      <c r="K10" s="9"/>
      <c r="M10" s="9"/>
      <c r="N10" s="24"/>
    </row>
    <row r="11" spans="1:14" ht="15.75">
      <c r="A11" s="22"/>
      <c r="B11" s="22"/>
      <c r="C11" s="15"/>
      <c r="D11" s="16"/>
      <c r="E11" s="25"/>
      <c r="J11" s="27"/>
      <c r="K11" s="9"/>
      <c r="M11" s="9"/>
      <c r="N11" s="26"/>
    </row>
    <row r="12" spans="1:14" ht="15.75">
      <c r="A12" s="28" t="s">
        <v>21</v>
      </c>
      <c r="B12" s="29"/>
      <c r="C12" s="15">
        <v>36</v>
      </c>
      <c r="D12" s="16">
        <v>900</v>
      </c>
      <c r="E12" s="30">
        <v>32400</v>
      </c>
      <c r="J12" s="27">
        <v>38691.83</v>
      </c>
      <c r="K12" s="9"/>
      <c r="M12" s="9" t="s">
        <v>22</v>
      </c>
      <c r="N12" s="27"/>
    </row>
    <row r="13" spans="1:14" ht="15.75">
      <c r="A13" s="31" t="s">
        <v>23</v>
      </c>
      <c r="B13" s="22"/>
      <c r="C13" s="32"/>
      <c r="D13" s="30"/>
      <c r="E13" s="30">
        <v>1500</v>
      </c>
      <c r="J13" s="27">
        <v>2523.65</v>
      </c>
      <c r="K13" s="9"/>
      <c r="M13" s="9" t="s">
        <v>24</v>
      </c>
      <c r="N13" s="27"/>
    </row>
    <row r="14" spans="1:14" ht="15.75">
      <c r="A14" s="31" t="s">
        <v>25</v>
      </c>
      <c r="B14" s="22"/>
      <c r="C14" s="32"/>
      <c r="D14" s="30"/>
      <c r="E14" s="30">
        <v>9000</v>
      </c>
      <c r="J14" s="27">
        <v>9000</v>
      </c>
      <c r="K14" s="9"/>
      <c r="L14" s="33"/>
      <c r="M14" s="9" t="s">
        <v>26</v>
      </c>
      <c r="N14" s="27"/>
    </row>
    <row r="15" spans="1:14" ht="15.75">
      <c r="A15" s="31"/>
      <c r="B15" s="22"/>
      <c r="C15" s="32"/>
      <c r="D15" s="30"/>
      <c r="E15" s="30"/>
      <c r="J15" s="27"/>
      <c r="K15" s="9"/>
      <c r="L15" s="33"/>
      <c r="M15" s="9"/>
      <c r="N15" s="27"/>
    </row>
    <row r="16" spans="1:14" ht="15.75">
      <c r="A16" s="31" t="s">
        <v>27</v>
      </c>
      <c r="B16" s="22"/>
      <c r="C16" s="32"/>
      <c r="D16" s="30"/>
      <c r="E16" s="34">
        <v>3100</v>
      </c>
      <c r="J16" s="35">
        <v>2287.5</v>
      </c>
      <c r="K16" s="9" t="s">
        <v>28</v>
      </c>
      <c r="M16" s="9" t="s">
        <v>29</v>
      </c>
      <c r="N16" s="27"/>
    </row>
    <row r="17" spans="1:14" ht="16.5" thickBot="1">
      <c r="A17" s="31"/>
      <c r="B17" s="22"/>
      <c r="C17" s="32"/>
      <c r="D17" s="30"/>
      <c r="E17" s="36">
        <f>SUM(E12:E16)</f>
        <v>46000</v>
      </c>
      <c r="J17" s="26">
        <f>SUM(J12:J16)</f>
        <v>52502.98</v>
      </c>
      <c r="K17" s="9"/>
      <c r="M17" s="9"/>
      <c r="N17" s="35"/>
    </row>
    <row r="18" spans="1:14" ht="16.5" thickTop="1">
      <c r="A18" s="31"/>
      <c r="B18" s="31"/>
      <c r="C18" s="32"/>
      <c r="D18" s="37"/>
      <c r="E18" s="30"/>
      <c r="J18" s="27"/>
      <c r="K18" s="9"/>
      <c r="M18" s="9"/>
      <c r="N18" s="26"/>
    </row>
    <row r="19" spans="1:14" ht="15.75">
      <c r="A19" s="14" t="s">
        <v>30</v>
      </c>
      <c r="B19" s="31"/>
      <c r="C19" s="32"/>
      <c r="D19" s="30"/>
      <c r="E19" s="38"/>
      <c r="J19" s="27"/>
      <c r="K19" s="9"/>
      <c r="M19" s="9"/>
      <c r="N19" s="27"/>
    </row>
    <row r="20" spans="1:14" ht="15.75">
      <c r="A20" s="14"/>
      <c r="B20" s="31"/>
      <c r="C20" s="32"/>
      <c r="D20" s="30"/>
      <c r="E20" s="38"/>
      <c r="J20" s="26" t="s">
        <v>9</v>
      </c>
      <c r="K20" s="9"/>
      <c r="M20" s="9"/>
      <c r="N20" s="27"/>
    </row>
    <row r="21" spans="1:14" ht="15.75">
      <c r="A21" s="39" t="s">
        <v>31</v>
      </c>
      <c r="B21" s="14" t="s">
        <v>32</v>
      </c>
      <c r="C21" s="18"/>
      <c r="D21" s="30"/>
      <c r="E21" s="40"/>
      <c r="J21" s="27"/>
      <c r="K21" s="9"/>
      <c r="M21" s="9"/>
      <c r="N21" s="26"/>
    </row>
    <row r="22" spans="1:14" ht="15.75">
      <c r="A22" s="31" t="s">
        <v>33</v>
      </c>
      <c r="B22" s="31"/>
      <c r="C22" s="18"/>
      <c r="D22" s="30"/>
      <c r="E22" s="30">
        <v>50</v>
      </c>
      <c r="J22" s="27" t="s">
        <v>34</v>
      </c>
      <c r="K22" s="9"/>
      <c r="M22" s="9" t="s">
        <v>35</v>
      </c>
      <c r="N22" s="27"/>
    </row>
    <row r="23" spans="1:14" ht="15.75">
      <c r="A23" s="31" t="s">
        <v>36</v>
      </c>
      <c r="B23" s="31"/>
      <c r="C23" s="18"/>
      <c r="D23" s="30"/>
      <c r="E23" s="30">
        <v>50</v>
      </c>
      <c r="J23" s="27" t="s">
        <v>34</v>
      </c>
      <c r="K23" s="9"/>
      <c r="M23" s="9" t="s">
        <v>35</v>
      </c>
      <c r="N23" s="27"/>
    </row>
    <row r="24" spans="1:14" ht="15.75">
      <c r="A24" s="31" t="s">
        <v>37</v>
      </c>
      <c r="B24" s="31"/>
      <c r="C24" s="18"/>
      <c r="D24" s="30"/>
      <c r="E24" s="30">
        <v>550</v>
      </c>
      <c r="J24" s="27">
        <v>125</v>
      </c>
      <c r="K24" s="9"/>
      <c r="M24" s="9" t="s">
        <v>38</v>
      </c>
      <c r="N24" s="27"/>
    </row>
    <row r="25" spans="1:14" ht="15.75">
      <c r="A25" s="41" t="s">
        <v>39</v>
      </c>
      <c r="B25" s="31"/>
      <c r="C25" s="18"/>
      <c r="D25" s="30"/>
      <c r="E25" s="34">
        <v>40</v>
      </c>
      <c r="J25" s="27">
        <v>51.1</v>
      </c>
      <c r="K25" s="9"/>
      <c r="M25" s="9" t="s">
        <v>40</v>
      </c>
      <c r="N25" s="27"/>
    </row>
    <row r="26" spans="1:14" ht="15.75">
      <c r="A26" s="41"/>
      <c r="B26" s="31"/>
      <c r="C26" s="18"/>
      <c r="D26" s="30"/>
      <c r="E26" s="30">
        <f>SUM(E22:E25)</f>
        <v>690</v>
      </c>
      <c r="J26" s="27"/>
      <c r="K26" s="9"/>
      <c r="M26" s="9"/>
      <c r="N26" s="27"/>
    </row>
    <row r="27" spans="1:14" ht="15.75">
      <c r="A27" s="31"/>
      <c r="B27" s="31"/>
      <c r="C27" s="18"/>
      <c r="D27" s="30"/>
      <c r="E27" s="16"/>
      <c r="J27" s="27"/>
      <c r="K27" s="9"/>
      <c r="M27" s="9"/>
      <c r="N27" s="27"/>
    </row>
    <row r="28" spans="1:14" ht="15.75">
      <c r="A28" s="42" t="s">
        <v>41</v>
      </c>
      <c r="B28" s="14"/>
      <c r="C28" s="18"/>
      <c r="D28" s="30"/>
      <c r="E28" s="30"/>
      <c r="J28" s="27"/>
      <c r="K28" s="9"/>
      <c r="M28" s="9"/>
      <c r="N28" s="27"/>
    </row>
    <row r="29" spans="1:14" ht="15.75">
      <c r="A29" s="31" t="s">
        <v>42</v>
      </c>
      <c r="B29" s="31"/>
      <c r="C29" s="18"/>
      <c r="D29" s="30"/>
      <c r="E29" s="30">
        <v>50</v>
      </c>
      <c r="J29" s="27">
        <v>50</v>
      </c>
      <c r="K29" s="9"/>
      <c r="M29" s="9" t="s">
        <v>43</v>
      </c>
      <c r="N29" s="27"/>
    </row>
    <row r="30" spans="1:14" ht="15.75">
      <c r="A30" s="31" t="s">
        <v>44</v>
      </c>
      <c r="B30" s="31"/>
      <c r="C30" s="18"/>
      <c r="D30" s="30"/>
      <c r="E30" s="30">
        <v>20</v>
      </c>
      <c r="J30" s="27" t="s">
        <v>34</v>
      </c>
      <c r="K30" s="9"/>
      <c r="M30" s="9" t="s">
        <v>45</v>
      </c>
      <c r="N30" s="27"/>
    </row>
    <row r="31" spans="1:14" ht="15.75">
      <c r="A31" s="31" t="s">
        <v>37</v>
      </c>
      <c r="B31" s="31"/>
      <c r="C31" s="18"/>
      <c r="D31" s="30"/>
      <c r="E31" s="34">
        <v>50</v>
      </c>
      <c r="J31" s="27" t="s">
        <v>34</v>
      </c>
      <c r="K31" s="9"/>
      <c r="M31" s="9" t="s">
        <v>45</v>
      </c>
      <c r="N31" s="27"/>
    </row>
    <row r="32" spans="1:14" ht="15.75">
      <c r="A32" s="31"/>
      <c r="B32" s="31"/>
      <c r="C32" s="18"/>
      <c r="D32" s="30"/>
      <c r="E32" s="16">
        <f>SUM(E29:E31)</f>
        <v>120</v>
      </c>
      <c r="J32" s="27"/>
      <c r="K32" s="9"/>
      <c r="M32" s="9"/>
      <c r="N32" s="27"/>
    </row>
    <row r="33" spans="1:14" ht="15.75">
      <c r="A33" s="39" t="s">
        <v>46</v>
      </c>
      <c r="B33" s="14"/>
      <c r="C33" s="18"/>
      <c r="D33" s="30"/>
      <c r="E33" s="30"/>
      <c r="J33" s="27"/>
      <c r="K33" s="9"/>
      <c r="M33" s="9"/>
      <c r="N33" s="27"/>
    </row>
    <row r="34" spans="1:14" ht="15.75">
      <c r="A34" s="31" t="s">
        <v>47</v>
      </c>
      <c r="B34" s="22"/>
      <c r="C34" s="18"/>
      <c r="D34" s="19"/>
      <c r="E34" s="30">
        <v>200</v>
      </c>
      <c r="J34" s="27">
        <v>50</v>
      </c>
      <c r="K34" s="9"/>
      <c r="M34" s="9" t="s">
        <v>47</v>
      </c>
      <c r="N34" s="27"/>
    </row>
    <row r="35" spans="1:14" ht="15.75">
      <c r="A35" s="31" t="s">
        <v>48</v>
      </c>
      <c r="B35" s="22"/>
      <c r="C35" s="18"/>
      <c r="D35" s="19"/>
      <c r="E35" s="30">
        <v>50</v>
      </c>
      <c r="J35" s="27"/>
      <c r="K35" s="9"/>
      <c r="M35" s="9"/>
      <c r="N35" s="27"/>
    </row>
    <row r="36" spans="1:14" ht="15.75">
      <c r="A36" s="31" t="s">
        <v>49</v>
      </c>
      <c r="B36" s="22"/>
      <c r="C36" s="18"/>
      <c r="D36" s="19"/>
      <c r="E36" s="34">
        <v>300</v>
      </c>
      <c r="J36" s="27" t="s">
        <v>34</v>
      </c>
      <c r="K36" s="9"/>
      <c r="M36" s="9" t="s">
        <v>50</v>
      </c>
      <c r="N36" s="27"/>
    </row>
    <row r="37" spans="1:14" ht="15.75">
      <c r="A37" s="31"/>
      <c r="B37" s="31"/>
      <c r="C37" s="18"/>
      <c r="D37" s="30"/>
      <c r="E37" s="16">
        <f>SUM(E34:E36)</f>
        <v>550</v>
      </c>
      <c r="J37" s="27"/>
      <c r="K37" s="9"/>
      <c r="M37" s="9"/>
      <c r="N37" s="27"/>
    </row>
    <row r="38" spans="1:14" ht="15.75">
      <c r="A38" s="39" t="s">
        <v>51</v>
      </c>
      <c r="B38" s="14"/>
      <c r="C38" s="18"/>
      <c r="D38" s="16"/>
      <c r="E38" s="30"/>
      <c r="J38" s="27"/>
      <c r="K38" s="9"/>
      <c r="M38" s="9"/>
      <c r="N38" s="27"/>
    </row>
    <row r="39" spans="1:14" ht="15.75">
      <c r="A39" s="31" t="s">
        <v>52</v>
      </c>
      <c r="B39" s="31"/>
      <c r="C39" s="18"/>
      <c r="D39" s="30"/>
      <c r="E39" s="30">
        <v>600</v>
      </c>
      <c r="H39" t="s">
        <v>53</v>
      </c>
      <c r="J39" s="27">
        <v>656</v>
      </c>
      <c r="K39" s="9"/>
      <c r="M39" s="9" t="s">
        <v>54</v>
      </c>
      <c r="N39" s="27"/>
    </row>
    <row r="40" spans="1:14" ht="15.75">
      <c r="A40" s="31" t="s">
        <v>55</v>
      </c>
      <c r="B40" s="31"/>
      <c r="C40" s="18"/>
      <c r="D40" s="30"/>
      <c r="E40" s="30">
        <v>700</v>
      </c>
      <c r="J40" s="27">
        <v>783.85</v>
      </c>
      <c r="K40" s="9"/>
      <c r="M40" s="9" t="s">
        <v>56</v>
      </c>
      <c r="N40" s="27"/>
    </row>
    <row r="41" spans="1:14" ht="15.75">
      <c r="A41" s="31"/>
      <c r="B41" s="22"/>
      <c r="C41" s="15"/>
      <c r="D41" s="16"/>
      <c r="E41" s="30"/>
      <c r="H41" t="s">
        <v>57</v>
      </c>
      <c r="J41" s="27">
        <v>1064</v>
      </c>
      <c r="K41" s="9"/>
      <c r="M41" s="9" t="s">
        <v>58</v>
      </c>
      <c r="N41" s="27"/>
    </row>
    <row r="42" spans="1:14" ht="15.75">
      <c r="A42" s="31" t="s">
        <v>59</v>
      </c>
      <c r="B42" s="31"/>
      <c r="C42" s="18"/>
      <c r="D42" s="30"/>
      <c r="E42" s="30">
        <v>2000</v>
      </c>
      <c r="J42" s="27">
        <v>2250</v>
      </c>
      <c r="K42" s="9"/>
      <c r="M42" s="9" t="s">
        <v>60</v>
      </c>
      <c r="N42" s="27"/>
    </row>
    <row r="43" spans="1:14" ht="15.75">
      <c r="A43" s="31"/>
      <c r="B43" s="31"/>
      <c r="C43" s="18"/>
      <c r="D43" s="30"/>
      <c r="E43" s="34"/>
      <c r="J43" s="27"/>
      <c r="K43" s="9"/>
      <c r="M43" s="9"/>
      <c r="N43" s="27"/>
    </row>
    <row r="44" spans="1:14" ht="15.75">
      <c r="A44" s="31"/>
      <c r="B44" s="31"/>
      <c r="C44" s="18"/>
      <c r="D44" s="30"/>
      <c r="E44" s="16">
        <f>SUM(E39:E42)</f>
        <v>3300</v>
      </c>
      <c r="J44" s="27"/>
      <c r="K44" s="9"/>
      <c r="M44" s="9"/>
      <c r="N44" s="27"/>
    </row>
    <row r="45" spans="1:14" ht="15.75">
      <c r="A45" s="31"/>
      <c r="B45" s="31"/>
      <c r="C45" s="18"/>
      <c r="D45" s="30"/>
      <c r="E45" s="16"/>
      <c r="J45" s="27"/>
      <c r="K45" s="9"/>
      <c r="M45" s="9"/>
      <c r="N45" s="27"/>
    </row>
    <row r="46" spans="1:14" ht="15.75">
      <c r="A46" s="31"/>
      <c r="B46" s="31"/>
      <c r="C46" s="18"/>
      <c r="D46" s="30"/>
      <c r="E46" s="16"/>
      <c r="J46" s="27"/>
      <c r="K46" s="9"/>
      <c r="M46" s="9"/>
      <c r="N46" s="27"/>
    </row>
    <row r="47" spans="1:14" ht="15.75">
      <c r="A47" s="31"/>
      <c r="B47" s="31"/>
      <c r="C47" s="18"/>
      <c r="D47" s="30"/>
      <c r="E47" s="16"/>
      <c r="J47" s="27"/>
      <c r="K47" s="9"/>
      <c r="M47" s="9"/>
      <c r="N47" s="27"/>
    </row>
    <row r="48" spans="1:14" ht="15.75">
      <c r="A48" s="31"/>
      <c r="B48" s="31"/>
      <c r="C48" s="18"/>
      <c r="D48" s="30"/>
      <c r="E48" s="16"/>
      <c r="J48" s="27"/>
      <c r="K48" s="9"/>
      <c r="M48" s="9"/>
      <c r="N48" s="27"/>
    </row>
    <row r="49" spans="1:14" ht="15.75">
      <c r="A49" s="39" t="s">
        <v>61</v>
      </c>
      <c r="B49" s="14"/>
      <c r="C49" s="18"/>
      <c r="D49" s="30"/>
      <c r="E49" s="30"/>
      <c r="J49" s="27"/>
      <c r="K49" s="9"/>
      <c r="M49" s="9"/>
      <c r="N49" s="27"/>
    </row>
    <row r="50" spans="1:14" ht="15.75">
      <c r="A50" s="31" t="s">
        <v>62</v>
      </c>
      <c r="B50" s="22"/>
      <c r="C50" s="18"/>
      <c r="D50" s="19"/>
      <c r="E50" s="30"/>
      <c r="J50" s="27"/>
      <c r="K50" s="9"/>
      <c r="M50" s="9"/>
      <c r="N50" s="27"/>
    </row>
    <row r="51" spans="1:14" ht="15.75">
      <c r="A51" s="31" t="s">
        <v>63</v>
      </c>
      <c r="B51" s="22"/>
      <c r="C51" s="18"/>
      <c r="D51" s="19"/>
      <c r="E51" s="30"/>
      <c r="J51" s="27" t="s">
        <v>34</v>
      </c>
      <c r="K51" s="9"/>
      <c r="M51" s="9"/>
      <c r="N51" s="27"/>
    </row>
    <row r="52" spans="1:14" ht="15.75">
      <c r="A52" s="31" t="s">
        <v>37</v>
      </c>
      <c r="B52" s="29"/>
      <c r="C52" s="18"/>
      <c r="D52" s="19"/>
      <c r="E52" s="34">
        <v>550</v>
      </c>
      <c r="J52" s="27">
        <v>310.51</v>
      </c>
      <c r="K52" s="9"/>
      <c r="M52" s="9" t="s">
        <v>64</v>
      </c>
      <c r="N52" s="27"/>
    </row>
    <row r="53" spans="1:14" ht="15.75">
      <c r="A53" s="31"/>
      <c r="B53" s="29"/>
      <c r="C53" s="18"/>
      <c r="D53" s="19"/>
      <c r="E53" s="16">
        <f>SUM(E50:E52)</f>
        <v>550</v>
      </c>
      <c r="J53" s="27"/>
      <c r="K53" s="9"/>
      <c r="M53" s="9"/>
      <c r="N53" s="27"/>
    </row>
    <row r="54" spans="1:14" ht="15.75">
      <c r="A54" s="31"/>
      <c r="B54" s="31"/>
      <c r="C54" s="18"/>
      <c r="D54" s="30"/>
      <c r="E54" s="22"/>
      <c r="J54" s="27"/>
      <c r="K54" s="9"/>
      <c r="M54" s="9"/>
      <c r="N54" s="27"/>
    </row>
    <row r="55" spans="1:14" ht="15.75">
      <c r="A55" s="39" t="s">
        <v>65</v>
      </c>
      <c r="B55" s="14"/>
      <c r="C55" s="18"/>
      <c r="D55" s="30"/>
      <c r="E55" s="30"/>
      <c r="J55" s="27"/>
      <c r="K55" s="9"/>
      <c r="M55" s="9"/>
      <c r="N55" s="27"/>
    </row>
    <row r="56" spans="1:14" ht="15.75">
      <c r="A56" s="41" t="s">
        <v>66</v>
      </c>
      <c r="B56" s="14"/>
      <c r="C56" s="18"/>
      <c r="D56" s="30"/>
      <c r="E56" s="43">
        <v>250</v>
      </c>
      <c r="J56" s="27">
        <v>1059.45</v>
      </c>
      <c r="K56" s="9"/>
      <c r="M56" s="9" t="s">
        <v>67</v>
      </c>
      <c r="N56" s="27"/>
    </row>
    <row r="57" spans="1:14" ht="15.75">
      <c r="A57" s="44" t="s">
        <v>68</v>
      </c>
      <c r="B57" s="31"/>
      <c r="C57" s="18"/>
      <c r="D57" s="30"/>
      <c r="E57" s="43">
        <v>600</v>
      </c>
      <c r="J57" s="27"/>
      <c r="K57" s="9"/>
      <c r="M57" s="9"/>
      <c r="N57" s="27"/>
    </row>
    <row r="58" spans="1:14" ht="15.75">
      <c r="A58" s="31" t="s">
        <v>69</v>
      </c>
      <c r="B58" s="31"/>
      <c r="C58" s="18"/>
      <c r="D58" s="30"/>
      <c r="E58" s="43">
        <v>350</v>
      </c>
      <c r="J58" s="27">
        <v>100</v>
      </c>
      <c r="K58" s="9"/>
      <c r="M58" s="9" t="s">
        <v>70</v>
      </c>
      <c r="N58" s="27"/>
    </row>
    <row r="59" spans="1:14" ht="15.75">
      <c r="A59" s="31" t="s">
        <v>71</v>
      </c>
      <c r="B59" s="31"/>
      <c r="C59" s="18"/>
      <c r="D59" s="30"/>
      <c r="E59" s="45">
        <v>50</v>
      </c>
      <c r="J59" s="27" t="s">
        <v>34</v>
      </c>
      <c r="K59" s="9"/>
      <c r="M59" s="9"/>
      <c r="N59" s="27"/>
    </row>
    <row r="60" spans="1:14" ht="15.75">
      <c r="A60" s="31" t="s">
        <v>72</v>
      </c>
      <c r="B60" s="31"/>
      <c r="C60" s="18"/>
      <c r="D60" s="30"/>
      <c r="E60" s="46">
        <v>100</v>
      </c>
      <c r="J60" s="27" t="s">
        <v>34</v>
      </c>
      <c r="K60" s="9"/>
      <c r="M60" s="9"/>
      <c r="N60" s="27"/>
    </row>
    <row r="61" spans="1:14" ht="15.75">
      <c r="A61" s="31"/>
      <c r="B61" s="31"/>
      <c r="C61" s="18"/>
      <c r="D61" s="30"/>
      <c r="E61" s="47">
        <f>SUM(E56:E60)</f>
        <v>1350</v>
      </c>
      <c r="J61" s="27"/>
      <c r="K61" s="9"/>
      <c r="M61" s="9"/>
      <c r="N61" s="27"/>
    </row>
    <row r="62" spans="1:14" ht="15.75">
      <c r="A62" s="39" t="s">
        <v>73</v>
      </c>
      <c r="B62" s="14"/>
      <c r="C62" s="18"/>
      <c r="D62" s="30"/>
      <c r="E62" s="30"/>
      <c r="J62" s="27"/>
      <c r="K62" s="9"/>
      <c r="M62" s="9"/>
      <c r="N62" s="27"/>
    </row>
    <row r="63" spans="1:14" ht="15.75">
      <c r="A63" s="41" t="s">
        <v>74</v>
      </c>
      <c r="B63" s="31"/>
      <c r="C63" s="18"/>
      <c r="D63" s="30"/>
      <c r="E63" s="48">
        <v>160</v>
      </c>
      <c r="J63" s="27">
        <v>108</v>
      </c>
      <c r="K63" s="9"/>
      <c r="M63" s="9" t="s">
        <v>75</v>
      </c>
      <c r="N63" s="27"/>
    </row>
    <row r="64" spans="1:14" ht="15.75">
      <c r="A64" s="31" t="s">
        <v>47</v>
      </c>
      <c r="B64" s="31"/>
      <c r="C64" s="18"/>
      <c r="D64" s="30"/>
      <c r="E64" s="48">
        <v>250</v>
      </c>
      <c r="J64" s="27">
        <v>50</v>
      </c>
      <c r="K64" s="9"/>
      <c r="M64" s="9" t="s">
        <v>47</v>
      </c>
      <c r="N64" s="27"/>
    </row>
    <row r="65" spans="1:14" ht="15.75">
      <c r="A65" s="31" t="s">
        <v>76</v>
      </c>
      <c r="B65" s="31"/>
      <c r="C65" s="18"/>
      <c r="D65" s="30"/>
      <c r="E65" s="34">
        <v>350</v>
      </c>
      <c r="J65" s="27">
        <v>376.05</v>
      </c>
      <c r="K65" s="9"/>
      <c r="M65" s="9" t="s">
        <v>77</v>
      </c>
      <c r="N65" s="27"/>
    </row>
    <row r="66" spans="1:14" ht="15.75">
      <c r="A66" s="31"/>
      <c r="B66" s="31"/>
      <c r="C66" s="18"/>
      <c r="D66" s="30"/>
      <c r="E66" s="16">
        <f>SUM(E63:E65)</f>
        <v>760</v>
      </c>
      <c r="J66" s="27"/>
      <c r="K66" s="9"/>
      <c r="M66" s="9"/>
      <c r="N66" s="27"/>
    </row>
    <row r="67" spans="1:14" ht="15.75">
      <c r="A67" s="14" t="s">
        <v>78</v>
      </c>
      <c r="B67" s="14" t="s">
        <v>79</v>
      </c>
      <c r="C67" s="18"/>
      <c r="D67" s="30"/>
      <c r="E67" s="30"/>
      <c r="J67" s="27"/>
      <c r="K67" s="9"/>
      <c r="M67" s="9"/>
      <c r="N67" s="27"/>
    </row>
    <row r="68" spans="1:14" ht="15.75">
      <c r="A68" s="31"/>
      <c r="B68" s="31"/>
      <c r="C68" s="32"/>
      <c r="D68" s="30"/>
      <c r="E68" s="30"/>
      <c r="J68" s="27"/>
      <c r="K68" s="9"/>
      <c r="M68" s="9"/>
      <c r="N68" s="27"/>
    </row>
    <row r="69" spans="1:14" ht="15.75">
      <c r="A69" s="14" t="s">
        <v>80</v>
      </c>
      <c r="B69" s="31"/>
      <c r="C69" s="32"/>
      <c r="D69" s="30"/>
      <c r="E69" s="30"/>
      <c r="J69" s="27"/>
      <c r="K69" s="9"/>
      <c r="M69" s="9"/>
      <c r="N69" s="27"/>
    </row>
    <row r="70" spans="1:14" ht="15.75">
      <c r="A70" s="31" t="s">
        <v>81</v>
      </c>
      <c r="B70" s="31"/>
      <c r="C70" s="32"/>
      <c r="D70" s="30"/>
      <c r="E70" s="30">
        <v>900</v>
      </c>
      <c r="J70" s="27">
        <v>0</v>
      </c>
      <c r="K70" s="9"/>
      <c r="M70" s="9"/>
      <c r="N70" s="27"/>
    </row>
    <row r="71" spans="1:14" ht="15.75">
      <c r="A71" s="31" t="s">
        <v>82</v>
      </c>
      <c r="B71" s="31"/>
      <c r="C71" s="32"/>
      <c r="D71" s="30"/>
      <c r="E71" s="30">
        <v>200</v>
      </c>
      <c r="J71" s="27">
        <v>145.44999999999999</v>
      </c>
      <c r="K71" s="9"/>
      <c r="M71" s="9" t="s">
        <v>83</v>
      </c>
      <c r="N71" s="27"/>
    </row>
    <row r="72" spans="1:14" ht="15.75">
      <c r="A72" s="31" t="s">
        <v>84</v>
      </c>
      <c r="B72" s="31"/>
      <c r="C72" s="32"/>
      <c r="D72" s="30"/>
      <c r="E72" s="30">
        <v>1550</v>
      </c>
      <c r="J72" s="27">
        <v>1515</v>
      </c>
      <c r="K72" s="9"/>
      <c r="M72" s="9" t="s">
        <v>85</v>
      </c>
      <c r="N72" s="27"/>
    </row>
    <row r="73" spans="1:14" ht="15.75">
      <c r="A73" s="31" t="s">
        <v>86</v>
      </c>
      <c r="B73" s="31"/>
      <c r="C73" s="32"/>
      <c r="D73" s="30"/>
      <c r="E73" s="30">
        <v>250</v>
      </c>
      <c r="J73" s="27">
        <v>82</v>
      </c>
      <c r="K73" s="9"/>
      <c r="M73" s="9" t="s">
        <v>87</v>
      </c>
      <c r="N73" s="27"/>
    </row>
    <row r="74" spans="1:14" ht="15.75">
      <c r="A74" s="31" t="s">
        <v>88</v>
      </c>
      <c r="B74" s="31"/>
      <c r="C74" s="32"/>
      <c r="D74" s="30"/>
      <c r="E74" s="30">
        <v>300</v>
      </c>
      <c r="J74" s="27">
        <v>160.19999999999999</v>
      </c>
      <c r="K74" s="9"/>
      <c r="M74" s="9" t="s">
        <v>89</v>
      </c>
      <c r="N74" s="27"/>
    </row>
    <row r="75" spans="1:14" ht="15.75">
      <c r="A75" s="31" t="s">
        <v>90</v>
      </c>
      <c r="B75" s="31"/>
      <c r="C75" s="32"/>
      <c r="D75" s="30"/>
      <c r="E75" s="30">
        <v>50</v>
      </c>
      <c r="J75" s="27">
        <v>6.78</v>
      </c>
      <c r="K75" s="9"/>
      <c r="M75" s="9" t="s">
        <v>91</v>
      </c>
      <c r="N75" s="27"/>
    </row>
    <row r="76" spans="1:14" ht="15.75">
      <c r="A76" s="31" t="s">
        <v>92</v>
      </c>
      <c r="B76" s="31"/>
      <c r="C76" s="32"/>
      <c r="D76" s="30"/>
      <c r="E76" s="30">
        <v>300</v>
      </c>
      <c r="J76" s="27">
        <v>290.88</v>
      </c>
      <c r="K76" s="9"/>
      <c r="M76" s="9" t="s">
        <v>93</v>
      </c>
      <c r="N76" s="27"/>
    </row>
    <row r="77" spans="1:14" ht="15.75">
      <c r="A77" s="31" t="s">
        <v>94</v>
      </c>
      <c r="B77" s="31"/>
      <c r="C77" s="32"/>
      <c r="D77" s="30"/>
      <c r="E77" s="30">
        <v>200</v>
      </c>
      <c r="J77" s="27">
        <v>110.11</v>
      </c>
      <c r="K77" s="9"/>
      <c r="M77" s="9" t="s">
        <v>95</v>
      </c>
      <c r="N77" s="27"/>
    </row>
    <row r="78" spans="1:14" ht="15.75">
      <c r="A78" s="31" t="s">
        <v>96</v>
      </c>
      <c r="B78" s="31"/>
      <c r="C78" s="32"/>
      <c r="D78" s="30"/>
      <c r="E78" s="48">
        <v>250</v>
      </c>
      <c r="J78" s="27"/>
      <c r="K78" s="9"/>
      <c r="M78" s="9"/>
      <c r="N78" s="27"/>
    </row>
    <row r="79" spans="1:14" ht="15.75">
      <c r="A79" s="31" t="s">
        <v>97</v>
      </c>
      <c r="B79" s="31"/>
      <c r="C79" s="32"/>
      <c r="D79" s="30"/>
      <c r="E79" s="30">
        <v>3000</v>
      </c>
      <c r="J79" s="27">
        <v>2340.81</v>
      </c>
      <c r="K79" s="9"/>
      <c r="M79" s="9" t="s">
        <v>98</v>
      </c>
      <c r="N79" s="27"/>
    </row>
    <row r="80" spans="1:14" ht="15.75">
      <c r="A80" s="31" t="s">
        <v>99</v>
      </c>
      <c r="B80" s="31"/>
      <c r="C80" s="32"/>
      <c r="D80" s="30"/>
      <c r="E80" s="46">
        <v>36887.5</v>
      </c>
      <c r="J80" s="27">
        <v>37028.699999999997</v>
      </c>
      <c r="K80" s="49"/>
      <c r="M80" s="9" t="s">
        <v>100</v>
      </c>
      <c r="N80" s="27"/>
    </row>
    <row r="81" spans="1:14" ht="15.75">
      <c r="A81" s="31" t="s">
        <v>101</v>
      </c>
      <c r="B81" s="31"/>
      <c r="C81" s="32"/>
      <c r="D81" s="30"/>
      <c r="E81" s="43"/>
      <c r="J81" s="35">
        <v>539.54999999999995</v>
      </c>
      <c r="K81" s="49"/>
      <c r="M81" s="9" t="s">
        <v>102</v>
      </c>
      <c r="N81" s="27"/>
    </row>
    <row r="82" spans="1:14" ht="15.75">
      <c r="A82" s="31"/>
      <c r="B82" s="31"/>
      <c r="C82" s="32"/>
      <c r="D82" s="30"/>
      <c r="E82" s="43"/>
      <c r="J82" s="27"/>
      <c r="K82" s="49"/>
      <c r="M82" s="9"/>
      <c r="N82" s="35"/>
    </row>
    <row r="83" spans="1:14" ht="15.75">
      <c r="A83" s="31"/>
      <c r="B83" s="31"/>
      <c r="C83" s="32"/>
      <c r="D83" s="30"/>
      <c r="E83" s="43"/>
      <c r="J83" s="27"/>
      <c r="K83" s="49"/>
      <c r="M83" s="9"/>
      <c r="N83" s="27"/>
    </row>
    <row r="84" spans="1:14" ht="15.75">
      <c r="A84" s="31" t="s">
        <v>103</v>
      </c>
      <c r="B84" s="31"/>
      <c r="C84" s="32"/>
      <c r="D84" s="30"/>
      <c r="E84" s="43"/>
      <c r="J84" s="27">
        <v>892.89</v>
      </c>
      <c r="K84" s="49"/>
      <c r="M84" s="9"/>
      <c r="N84" s="27"/>
    </row>
    <row r="85" spans="1:14" ht="15.75">
      <c r="A85" s="31"/>
      <c r="B85" s="31"/>
      <c r="C85" s="32"/>
      <c r="D85" s="30"/>
      <c r="E85" s="43"/>
      <c r="J85" s="27">
        <f>SUM(J24:J84)</f>
        <v>50146.33</v>
      </c>
      <c r="K85" s="49"/>
      <c r="M85" s="9" t="s">
        <v>104</v>
      </c>
      <c r="N85" s="27"/>
    </row>
    <row r="86" spans="1:14" ht="15.75">
      <c r="A86" s="31"/>
      <c r="B86" s="31"/>
      <c r="C86" s="32"/>
      <c r="D86" s="30"/>
      <c r="E86" s="43"/>
      <c r="J86" s="26"/>
      <c r="K86" s="49"/>
      <c r="M86" s="50"/>
      <c r="N86" s="27"/>
    </row>
    <row r="87" spans="1:14" ht="15.75">
      <c r="A87" s="31"/>
      <c r="B87" s="31"/>
      <c r="C87" s="32"/>
      <c r="D87" s="30"/>
      <c r="E87" s="16">
        <f>SUM(E70:E80)</f>
        <v>43887.5</v>
      </c>
      <c r="J87" s="27"/>
      <c r="K87" s="9"/>
      <c r="M87" s="9"/>
      <c r="N87" s="26"/>
    </row>
    <row r="88" spans="1:14" ht="15.75">
      <c r="A88" s="31"/>
      <c r="B88" s="31"/>
      <c r="C88" s="32"/>
      <c r="D88" s="30"/>
      <c r="E88" s="30"/>
      <c r="J88" s="27"/>
      <c r="K88" s="9"/>
      <c r="M88" s="9"/>
      <c r="N88" s="27"/>
    </row>
    <row r="89" spans="1:14" ht="16.5" thickBot="1">
      <c r="A89" s="42" t="s">
        <v>105</v>
      </c>
      <c r="B89" s="31"/>
      <c r="C89" s="32"/>
      <c r="D89" s="37"/>
      <c r="E89" s="51">
        <f>E26+E32+E37+E44+E53+E61+E66+E87</f>
        <v>51207.5</v>
      </c>
      <c r="J89" s="27"/>
      <c r="K89" s="9"/>
      <c r="M89" s="9"/>
      <c r="N89" s="27"/>
    </row>
    <row r="90" spans="1:14" ht="17.25" thickTop="1" thickBot="1">
      <c r="A90" s="39"/>
      <c r="B90" s="31"/>
      <c r="C90" s="32"/>
      <c r="D90" s="37"/>
      <c r="E90" s="16"/>
      <c r="J90" s="27"/>
      <c r="K90" s="9"/>
      <c r="M90" s="9"/>
      <c r="N90" s="27"/>
    </row>
    <row r="91" spans="1:14" ht="16.5" thickBot="1">
      <c r="A91" s="14" t="s">
        <v>106</v>
      </c>
      <c r="B91" s="14"/>
      <c r="C91" s="15"/>
      <c r="D91" s="37"/>
      <c r="E91" s="52">
        <f>E17-E89</f>
        <v>-5207.5</v>
      </c>
      <c r="J91" s="53">
        <v>2356.65</v>
      </c>
      <c r="K91" s="9"/>
      <c r="M91" s="9" t="s">
        <v>107</v>
      </c>
      <c r="N91" s="27"/>
    </row>
    <row r="92" spans="1:14" ht="15.75">
      <c r="A92" s="14" t="s">
        <v>108</v>
      </c>
      <c r="B92" s="31"/>
      <c r="C92" s="32"/>
      <c r="D92" s="30"/>
      <c r="E92" s="30"/>
      <c r="J92" s="27"/>
      <c r="K92" s="9"/>
      <c r="M92" s="9"/>
      <c r="N92" s="53"/>
    </row>
    <row r="93" spans="1:14" ht="15.75">
      <c r="A93" s="54"/>
      <c r="B93" s="54"/>
      <c r="C93" s="55"/>
      <c r="D93" s="56"/>
      <c r="E93" s="56"/>
      <c r="J93" s="27"/>
      <c r="K93" s="9"/>
      <c r="N93" s="27"/>
    </row>
    <row r="94" spans="1:14" ht="15.75">
      <c r="A94" s="57"/>
      <c r="B94" s="57"/>
      <c r="C94" s="58"/>
      <c r="D94" s="59"/>
      <c r="E94" s="59"/>
      <c r="J94" s="24"/>
      <c r="K94" s="9"/>
      <c r="N94" s="27"/>
    </row>
    <row r="95" spans="1:14">
      <c r="J95" s="24"/>
      <c r="K95" s="9"/>
      <c r="M95" t="s">
        <v>109</v>
      </c>
      <c r="N95" s="24"/>
    </row>
    <row r="96" spans="1:14">
      <c r="M96" t="s">
        <v>110</v>
      </c>
      <c r="N96" s="24"/>
    </row>
    <row r="97" spans="13:14">
      <c r="M97" t="s">
        <v>111</v>
      </c>
      <c r="N97" s="2"/>
    </row>
    <row r="98" spans="13:14">
      <c r="N98" s="2"/>
    </row>
  </sheetData>
  <pageMargins left="0.70866141732283472" right="0.70866141732283472" top="0.74803149606299213" bottom="0.74803149606299213" header="0.31496062992125984" footer="0.31496062992125984"/>
  <pageSetup paperSize="9" scale="64" fitToHeight="2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A38" sqref="A38"/>
    </sheetView>
  </sheetViews>
  <sheetFormatPr defaultRowHeight="15"/>
  <cols>
    <col min="4" max="4" width="11.42578125" style="1" bestFit="1" customWidth="1"/>
    <col min="7" max="7" width="11.42578125" style="1" bestFit="1" customWidth="1"/>
    <col min="10" max="10" width="11.42578125" bestFit="1" customWidth="1"/>
  </cols>
  <sheetData>
    <row r="1" spans="1:10">
      <c r="A1" t="s">
        <v>11</v>
      </c>
    </row>
    <row r="5" spans="1:10">
      <c r="D5" s="1" t="s">
        <v>10</v>
      </c>
      <c r="G5" s="1" t="s">
        <v>9</v>
      </c>
    </row>
    <row r="7" spans="1:10">
      <c r="A7" t="s">
        <v>8</v>
      </c>
      <c r="D7" s="4">
        <v>1869.9</v>
      </c>
      <c r="G7" s="1">
        <v>1713.85</v>
      </c>
      <c r="I7" t="s">
        <v>7</v>
      </c>
      <c r="J7" s="1">
        <f>D7-G7</f>
        <v>156.05000000000018</v>
      </c>
    </row>
    <row r="13" spans="1:10">
      <c r="A13" t="s">
        <v>6</v>
      </c>
      <c r="D13" s="1">
        <v>65377.65</v>
      </c>
      <c r="G13" s="1">
        <v>63021</v>
      </c>
      <c r="J13" s="1">
        <f>D13-G13</f>
        <v>2356.6500000000015</v>
      </c>
    </row>
    <row r="19" spans="1:11">
      <c r="J19" s="3"/>
    </row>
    <row r="23" spans="1:11">
      <c r="D23" s="1">
        <f>SUM(D7:D22)</f>
        <v>67247.55</v>
      </c>
      <c r="G23" s="1">
        <f>SUM(G7:G22)</f>
        <v>64734.85</v>
      </c>
      <c r="J23" s="1">
        <f>D23-G23</f>
        <v>2512.7000000000044</v>
      </c>
      <c r="K23" t="s">
        <v>5</v>
      </c>
    </row>
    <row r="28" spans="1:11">
      <c r="A28" t="s">
        <v>4</v>
      </c>
      <c r="J28" s="2">
        <v>19080.810000000001</v>
      </c>
    </row>
    <row r="31" spans="1:11">
      <c r="A31" t="s">
        <v>3</v>
      </c>
      <c r="D31" s="1">
        <v>156.05000000000001</v>
      </c>
    </row>
    <row r="32" spans="1:11">
      <c r="A32" t="s">
        <v>2</v>
      </c>
      <c r="D32" s="1">
        <f>J13+D19</f>
        <v>2356.6500000000015</v>
      </c>
    </row>
    <row r="33" spans="1:5" customFormat="1">
      <c r="A33" t="s">
        <v>1</v>
      </c>
      <c r="D33" s="1">
        <v>19080.810000000001</v>
      </c>
    </row>
    <row r="35" spans="1:5" customFormat="1">
      <c r="D35" s="1">
        <f>SUM(D31:D34)</f>
        <v>21593.510000000002</v>
      </c>
      <c r="E35" t="s">
        <v>0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  resultaat 2024</vt:lpstr>
      <vt:lpstr>financ overzicht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Muller</dc:creator>
  <cp:lastModifiedBy>J Muller</cp:lastModifiedBy>
  <dcterms:created xsi:type="dcterms:W3CDTF">2025-04-01T11:20:11Z</dcterms:created>
  <dcterms:modified xsi:type="dcterms:W3CDTF">2025-04-01T11:23:22Z</dcterms:modified>
</cp:coreProperties>
</file>